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3 - Sextos\Plan 09\PUBLICAR\"/>
    </mc:Choice>
  </mc:AlternateContent>
  <xr:revisionPtr revIDLastSave="0" documentId="13_ncr:1_{028E36AE-5716-4BC8-A10E-F761AC5F6A07}" xr6:coauthVersionLast="36" xr6:coauthVersionMax="36" xr10:uidLastSave="{00000000-0000-0000-0000-000000000000}"/>
  <bookViews>
    <workbookView xWindow="120" yWindow="1410" windowWidth="18915" windowHeight="5910" xr2:uid="{00000000-000D-0000-FFFF-FFFF00000000}"/>
  </bookViews>
  <sheets>
    <sheet name="MAC5" sheetId="36" r:id="rId1"/>
  </sheets>
  <calcPr calcId="191029"/>
</workbook>
</file>

<file path=xl/calcChain.xml><?xml version="1.0" encoding="utf-8"?>
<calcChain xmlns="http://schemas.openxmlformats.org/spreadsheetml/2006/main">
  <c r="F73" i="36" l="1"/>
  <c r="F72" i="36"/>
  <c r="F71" i="36"/>
  <c r="F70" i="36"/>
  <c r="F69" i="36"/>
  <c r="F68" i="36"/>
  <c r="F67" i="36"/>
  <c r="F66" i="36"/>
  <c r="F65" i="36"/>
  <c r="F64" i="36"/>
  <c r="F60" i="36" l="1"/>
  <c r="F59" i="36"/>
  <c r="F58" i="36"/>
  <c r="F57" i="36"/>
  <c r="F56" i="36"/>
  <c r="F55" i="36"/>
  <c r="F54" i="36"/>
  <c r="F53" i="36"/>
  <c r="F52" i="36"/>
  <c r="F50" i="36"/>
  <c r="F49" i="36"/>
  <c r="F48" i="36"/>
  <c r="F47" i="36"/>
  <c r="F46" i="36"/>
  <c r="F45" i="36"/>
  <c r="F44" i="36"/>
  <c r="F43" i="36"/>
  <c r="F42" i="36"/>
  <c r="F39" i="36"/>
  <c r="F40" i="36"/>
  <c r="F38" i="36"/>
  <c r="F37" i="36"/>
  <c r="F36" i="36"/>
  <c r="F35" i="36"/>
  <c r="F34" i="36"/>
  <c r="F33" i="36"/>
  <c r="F32" i="36"/>
  <c r="F31" i="36"/>
  <c r="F30" i="36"/>
  <c r="F28" i="36"/>
  <c r="F27" i="36"/>
  <c r="F26" i="36"/>
  <c r="F25" i="36"/>
  <c r="F24" i="36"/>
  <c r="F23" i="36"/>
  <c r="F22" i="36"/>
  <c r="F21" i="36"/>
  <c r="F20" i="36"/>
  <c r="F18" i="36"/>
  <c r="F17" i="36"/>
  <c r="F16" i="36"/>
  <c r="F15" i="36"/>
  <c r="F14" i="36"/>
  <c r="F13" i="36"/>
  <c r="F12" i="36"/>
  <c r="F11" i="36"/>
  <c r="F10" i="36"/>
  <c r="G60" i="36" l="1"/>
  <c r="G59" i="36"/>
  <c r="G58" i="36"/>
  <c r="G57" i="36"/>
  <c r="G56" i="36"/>
  <c r="G55" i="36"/>
  <c r="G54" i="36"/>
  <c r="G53" i="36"/>
  <c r="G52" i="36"/>
  <c r="G50" i="36"/>
  <c r="G49" i="36"/>
  <c r="G48" i="36"/>
  <c r="G47" i="36"/>
  <c r="G46" i="36"/>
  <c r="G45" i="36"/>
  <c r="G44" i="36"/>
  <c r="G43" i="36"/>
  <c r="G42" i="36"/>
  <c r="G39" i="36"/>
  <c r="G40" i="36"/>
  <c r="G38" i="36"/>
  <c r="G37" i="36"/>
  <c r="G36" i="36"/>
  <c r="G35" i="36"/>
  <c r="G34" i="36"/>
  <c r="G33" i="36"/>
  <c r="G32" i="36"/>
  <c r="G31" i="36"/>
  <c r="G30" i="36"/>
  <c r="G28" i="36"/>
  <c r="G27" i="36"/>
  <c r="G26" i="36"/>
  <c r="G25" i="36"/>
  <c r="G24" i="36"/>
  <c r="G23" i="36"/>
  <c r="G22" i="36"/>
  <c r="G21" i="36"/>
  <c r="G20" i="36"/>
  <c r="G18" i="36"/>
  <c r="G17" i="36"/>
  <c r="G16" i="36"/>
  <c r="G15" i="36"/>
  <c r="G14" i="36"/>
  <c r="G13" i="36"/>
  <c r="G12" i="36"/>
  <c r="G11" i="36"/>
  <c r="G10" i="36"/>
  <c r="G19" i="36" l="1"/>
  <c r="G29" i="36"/>
  <c r="D61" i="36"/>
  <c r="D51" i="36"/>
  <c r="D19" i="36"/>
  <c r="D41" i="36"/>
  <c r="D29" i="36"/>
  <c r="C73" i="36" l="1"/>
  <c r="C61" i="36"/>
  <c r="C51" i="36"/>
  <c r="C41" i="36"/>
  <c r="C29" i="36"/>
  <c r="C19" i="36"/>
  <c r="E40" i="36"/>
  <c r="E39" i="36"/>
  <c r="E60" i="36"/>
  <c r="E59" i="36"/>
  <c r="E58" i="36"/>
  <c r="E57" i="36"/>
  <c r="E56" i="36"/>
  <c r="E55" i="36"/>
  <c r="E54" i="36"/>
  <c r="E53" i="36"/>
  <c r="G61" i="36"/>
  <c r="E52" i="36"/>
  <c r="E50" i="36"/>
  <c r="E49" i="36"/>
  <c r="E48" i="36"/>
  <c r="E47" i="36"/>
  <c r="E46" i="36"/>
  <c r="E45" i="36"/>
  <c r="E44" i="36"/>
  <c r="E43" i="36"/>
  <c r="G51" i="36"/>
  <c r="E42" i="36"/>
  <c r="E38" i="36"/>
  <c r="E37" i="36"/>
  <c r="E36" i="36"/>
  <c r="E35" i="36"/>
  <c r="E34" i="36"/>
  <c r="E33" i="36"/>
  <c r="E32" i="36"/>
  <c r="E31" i="36"/>
  <c r="G41" i="36"/>
  <c r="E30" i="36"/>
  <c r="E28" i="36"/>
  <c r="E27" i="36"/>
  <c r="E26" i="36"/>
  <c r="E25" i="36"/>
  <c r="E24" i="36"/>
  <c r="E23" i="36"/>
  <c r="E22" i="36"/>
  <c r="E21" i="36"/>
  <c r="E20" i="36"/>
  <c r="E18" i="36"/>
  <c r="E17" i="36"/>
  <c r="E16" i="36"/>
  <c r="E15" i="36"/>
  <c r="E14" i="36"/>
  <c r="E13" i="36"/>
  <c r="E12" i="36"/>
  <c r="E11" i="36"/>
  <c r="E10" i="36"/>
  <c r="G62" i="36" l="1"/>
  <c r="F74" i="36" s="1"/>
  <c r="F75" i="36" s="1"/>
  <c r="E51" i="36"/>
  <c r="E29" i="36"/>
  <c r="E19" i="36"/>
  <c r="E41" i="36"/>
  <c r="E61" i="36"/>
  <c r="E62" i="36" l="1"/>
</calcChain>
</file>

<file path=xl/sharedStrings.xml><?xml version="1.0" encoding="utf-8"?>
<sst xmlns="http://schemas.openxmlformats.org/spreadsheetml/2006/main" count="101" uniqueCount="85">
  <si>
    <t>CARGA MAXIMA</t>
  </si>
  <si>
    <t>CARGA MEDIA</t>
  </si>
  <si>
    <t>CARGA MINIMA</t>
  </si>
  <si>
    <t>ALGEBRA</t>
  </si>
  <si>
    <t>GEOMETRIA Y TRIGONOMETRIA</t>
  </si>
  <si>
    <t>CREDITOS</t>
  </si>
  <si>
    <t>GEOMETRIA ANALITICA</t>
  </si>
  <si>
    <t>FISICA II</t>
  </si>
  <si>
    <t>COMPUTACION BASICA I</t>
  </si>
  <si>
    <t>EXPRESION ORAL Y ESCRITA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</si>
  <si>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</si>
  <si>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</si>
  <si>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</si>
  <si>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</si>
  <si>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</si>
  <si>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</si>
  <si>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</si>
  <si>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</si>
  <si>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</si>
  <si>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</si>
  <si>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</si>
  <si>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</si>
  <si>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</si>
  <si>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FISICA I</t>
  </si>
  <si>
    <t>QUIMICA I</t>
  </si>
  <si>
    <t>INGLES III</t>
  </si>
  <si>
    <t>COMUNICACION CIENTIFICA</t>
  </si>
  <si>
    <t>DIBUJO TECNICO I</t>
  </si>
  <si>
    <t>ENTORNO SOCIOECONOMICO DE MEX.</t>
  </si>
  <si>
    <t>TOTAL DE CREDITOS</t>
  </si>
  <si>
    <t>CALCULO DIFERENCIAL</t>
  </si>
  <si>
    <t>QUIMICA II</t>
  </si>
  <si>
    <t>INGLES IV</t>
  </si>
  <si>
    <t>DIBUJO TECNICO II</t>
  </si>
  <si>
    <t>CALCULO INTEGRAL</t>
  </si>
  <si>
    <t>FISICA III</t>
  </si>
  <si>
    <t>QUIMICA III</t>
  </si>
  <si>
    <t>INGLES V</t>
  </si>
  <si>
    <t>ORIENTACIÓN JUVENIL Y PROF. III</t>
  </si>
  <si>
    <t>PROBABILIDAD Y ESTADISTICA</t>
  </si>
  <si>
    <t>FÍSICA IV</t>
  </si>
  <si>
    <t>QUIMICA IV</t>
  </si>
  <si>
    <t>INGLES VI</t>
  </si>
  <si>
    <t>ORIENTACIÓN JUVENIL Y PROF. IV</t>
  </si>
  <si>
    <t>MANUFACTURA ASISTIDA POR COMPUTADORA</t>
  </si>
  <si>
    <t>ELEMENTOS MECÁNICOS</t>
  </si>
  <si>
    <t>TECNOLOGÍA DE LOS MATERIALES</t>
  </si>
  <si>
    <t>ELÉCTRICA</t>
  </si>
  <si>
    <t>INSTRUMENTOS DE MEDICIÓN</t>
  </si>
  <si>
    <t>PROCESOS POR DESPRENDIMIENTO DE VIRUTA</t>
  </si>
  <si>
    <t>ELECTRÓNICA</t>
  </si>
  <si>
    <t>NEUMÁTICA</t>
  </si>
  <si>
    <t>LAB.DE PRUEBAS Y MEDICIONES</t>
  </si>
  <si>
    <t>PROCESOS DE MANUF. EN MAQU. INDUS.</t>
  </si>
  <si>
    <t>OLOEDINÁMICA</t>
  </si>
  <si>
    <t>ROBÓTICA</t>
  </si>
  <si>
    <t>MAQU.DE CTRL. NUMÉRICO COMPUTARIZADO</t>
  </si>
  <si>
    <t>3ER. NIVEL</t>
  </si>
  <si>
    <t>UNIDADES DE APRENDIZAJE</t>
  </si>
  <si>
    <t>SEM</t>
  </si>
  <si>
    <t>SUBTOTAL</t>
  </si>
  <si>
    <t>4TO.  NIVEL</t>
  </si>
  <si>
    <t>1ER.  NIVEL</t>
  </si>
  <si>
    <t>2DO.  NIVEL</t>
  </si>
  <si>
    <t>5TO.  NIVEL</t>
  </si>
  <si>
    <t>6TO.  NIVEL</t>
  </si>
  <si>
    <t>TRAYECTORIA DEL ALUMNO</t>
  </si>
  <si>
    <t>TOTAL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</si>
  <si>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</si>
  <si>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</si>
  <si>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</si>
  <si>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</si>
  <si>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</si>
  <si>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</si>
  <si>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ACADEMICA</t>
  </si>
  <si>
    <t>OPTATIVA (CTRL. ESTADÍSTICO  DEL PROCESO, CONTROL DE CALIDAD)</t>
  </si>
  <si>
    <t>OPTATIVA (DISEÑO ASISTIDO POR COMPUTADORA)</t>
  </si>
  <si>
    <t>OPTATIVA (TEMAS SELECTOS DE CONTROL)</t>
  </si>
  <si>
    <t>OPTATIVA (INFORMÁTICA APLICADA, CELULAS DE MANUFACTURA)</t>
  </si>
  <si>
    <t>I</t>
  </si>
  <si>
    <t>NC</t>
  </si>
  <si>
    <t>NC =</t>
  </si>
  <si>
    <t>NO CURSADA</t>
  </si>
  <si>
    <t>I =</t>
  </si>
  <si>
    <t>INCRITA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</si>
</sst>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indexed="8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2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</cellStyleXfs>
  <cellXfs count="85">
    <xf numFmtId="0" fontId="0" fillId="0" borderId="0" xfId="0"/>
    <xf numFmtId="0" fontId="2" fillId="0" borderId="8" xfId="0" applyFont="1" applyBorder="1"/>
    <xf numFmtId="0" fontId="1" fillId="0" borderId="0" xfId="0" applyFont="1"/>
    <xf numFmtId="0" fontId="2" fillId="0" borderId="12" xfId="0" applyFont="1" applyBorder="1"/>
    <xf numFmtId="0" fontId="2" fillId="0" borderId="13" xfId="0" applyFont="1" applyBorder="1"/>
    <xf numFmtId="2" fontId="0" fillId="0" borderId="0" xfId="0" applyNumberFormat="1"/>
    <xf numFmtId="0" fontId="2" fillId="0" borderId="15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6" xfId="0" applyFont="1" applyBorder="1"/>
    <xf numFmtId="0" fontId="0" fillId="0" borderId="20" xfId="0" applyBorder="1"/>
    <xf numFmtId="0" fontId="1" fillId="0" borderId="20" xfId="0" applyFont="1" applyBorder="1"/>
    <xf numFmtId="2" fontId="1" fillId="2" borderId="0" xfId="0" applyNumberFormat="1" applyFont="1" applyFill="1"/>
    <xf numFmtId="0" fontId="2" fillId="5" borderId="13" xfId="0" applyFont="1" applyFill="1" applyBorder="1"/>
    <xf numFmtId="0" fontId="2" fillId="5" borderId="8" xfId="0" applyFont="1" applyFill="1" applyBorder="1"/>
    <xf numFmtId="0" fontId="1" fillId="0" borderId="2" xfId="0" applyFont="1" applyBorder="1"/>
    <xf numFmtId="0" fontId="0" fillId="5" borderId="11" xfId="0" applyFill="1" applyBorder="1"/>
    <xf numFmtId="0" fontId="2" fillId="0" borderId="0" xfId="0" applyFont="1"/>
    <xf numFmtId="0" fontId="5" fillId="0" borderId="2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 wrapText="1"/>
    </xf>
    <xf numFmtId="0" fontId="5" fillId="0" borderId="21" xfId="0" applyFont="1" applyBorder="1"/>
    <xf numFmtId="0" fontId="5" fillId="2" borderId="28" xfId="0" applyFont="1" applyFill="1" applyBorder="1"/>
    <xf numFmtId="0" fontId="5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/>
    <xf numFmtId="0" fontId="5" fillId="0" borderId="1" xfId="0" applyFont="1" applyBorder="1" applyAlignment="1">
      <alignment horizontal="left" vertical="center"/>
    </xf>
    <xf numFmtId="0" fontId="3" fillId="0" borderId="26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7" fillId="0" borderId="30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4" fillId="5" borderId="10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2" fillId="3" borderId="2" xfId="0" applyFont="1" applyFill="1" applyBorder="1"/>
    <xf numFmtId="0" fontId="5" fillId="3" borderId="2" xfId="0" applyFont="1" applyFill="1" applyBorder="1" applyAlignment="1">
      <alignment horizontal="left" vertical="center"/>
    </xf>
    <xf numFmtId="0" fontId="2" fillId="3" borderId="7" xfId="0" applyFont="1" applyFill="1" applyBorder="1"/>
    <xf numFmtId="0" fontId="5" fillId="3" borderId="22" xfId="0" applyFont="1" applyFill="1" applyBorder="1"/>
    <xf numFmtId="0" fontId="5" fillId="3" borderId="23" xfId="0" applyFont="1" applyFill="1" applyBorder="1"/>
    <xf numFmtId="0" fontId="5" fillId="3" borderId="25" xfId="0" applyFont="1" applyFill="1" applyBorder="1"/>
    <xf numFmtId="0" fontId="5" fillId="3" borderId="7" xfId="0" applyFont="1" applyFill="1" applyBorder="1"/>
    <xf numFmtId="0" fontId="1" fillId="3" borderId="2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0" fontId="1" fillId="3" borderId="2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8" xfId="0" applyFont="1" applyFill="1" applyBorder="1"/>
    <xf numFmtId="0" fontId="6" fillId="6" borderId="14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5" fillId="0" borderId="0" xfId="0" applyFont="1" applyProtection="1"/>
    <xf numFmtId="0" fontId="1" fillId="0" borderId="0" xfId="0" applyFont="1" applyAlignment="1">
      <alignment horizontal="right"/>
    </xf>
    <xf numFmtId="0" fontId="5" fillId="0" borderId="0" xfId="0" applyFont="1"/>
    <xf numFmtId="0" fontId="5" fillId="0" borderId="14" xfId="0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4" borderId="31" xfId="0" applyFont="1" applyFill="1" applyBorder="1" applyAlignment="1" applyProtection="1">
      <alignment horizontal="center" vertical="center"/>
    </xf>
    <xf numFmtId="0" fontId="10" fillId="4" borderId="32" xfId="0" applyFont="1" applyFill="1" applyBorder="1" applyAlignment="1" applyProtection="1">
      <alignment horizontal="center" vertical="center"/>
    </xf>
    <xf numFmtId="0" fontId="10" fillId="4" borderId="10" xfId="0" applyFont="1" applyFill="1" applyBorder="1" applyAlignment="1" applyProtection="1">
      <alignment horizontal="center" vertical="center"/>
    </xf>
    <xf numFmtId="0" fontId="10" fillId="4" borderId="34" xfId="0" applyFont="1" applyFill="1" applyBorder="1" applyAlignment="1" applyProtection="1">
      <alignment horizontal="center" vertical="center"/>
    </xf>
    <xf numFmtId="0" fontId="1" fillId="5" borderId="19" xfId="0" applyFont="1" applyFill="1" applyBorder="1" applyAlignment="1">
      <alignment horizontal="center" vertical="center" textRotation="90"/>
    </xf>
    <xf numFmtId="0" fontId="1" fillId="5" borderId="17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/>
    </xf>
    <xf numFmtId="0" fontId="0" fillId="7" borderId="33" xfId="0" applyFill="1" applyBorder="1" applyAlignment="1" applyProtection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46"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9900"/>
      <color rgb="FFCC0066"/>
      <color rgb="FF600020"/>
      <color rgb="FF9900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1</xdr:row>
      <xdr:rowOff>66675</xdr:rowOff>
    </xdr:from>
    <xdr:to>
      <xdr:col>6</xdr:col>
      <xdr:colOff>434054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F87AB3-1E8B-4EC6-B54F-D7C506D1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257175"/>
          <a:ext cx="82457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00"/>
    <pageSetUpPr fitToPage="1"/>
  </sheetPr>
  <dimension ref="A2:O76"/>
  <sheetViews>
    <sheetView tabSelected="1" topLeftCell="A10" workbookViewId="0">
      <selection activeCell="D43" sqref="D43"/>
    </sheetView>
  </sheetViews>
  <sheetFormatPr baseColWidth="10" defaultRowHeight="15" x14ac:dyDescent="0.25"/>
  <cols>
    <col min="1" max="1" width="6" style="2" customWidth="1"/>
    <col min="2" max="2" width="34.140625" customWidth="1"/>
    <col min="4" max="4" width="13.42578125" customWidth="1"/>
    <col min="6" max="6" width="13.7109375" customWidth="1"/>
    <col min="15" max="15" width="0" hidden="1" customWidth="1"/>
  </cols>
  <sheetData>
    <row r="2" spans="1:7" x14ac:dyDescent="0.25">
      <c r="B2" s="69" t="s">
        <v>44</v>
      </c>
      <c r="C2" s="70"/>
      <c r="D2" s="70"/>
      <c r="E2" s="70"/>
    </row>
    <row r="4" spans="1:7" x14ac:dyDescent="0.25">
      <c r="B4" t="s">
        <v>29</v>
      </c>
      <c r="C4" s="5">
        <v>245.10000000000008</v>
      </c>
    </row>
    <row r="5" spans="1:7" x14ac:dyDescent="0.25">
      <c r="B5" t="s">
        <v>0</v>
      </c>
      <c r="C5" s="5">
        <v>81.700000000000031</v>
      </c>
    </row>
    <row r="6" spans="1:7" x14ac:dyDescent="0.25">
      <c r="B6" t="s">
        <v>1</v>
      </c>
      <c r="C6" s="13">
        <v>40.850000000000016</v>
      </c>
    </row>
    <row r="7" spans="1:7" ht="15.75" thickBot="1" x14ac:dyDescent="0.3">
      <c r="B7" t="s">
        <v>2</v>
      </c>
      <c r="C7" s="5">
        <v>27.233333333333341</v>
      </c>
      <c r="F7" s="71"/>
      <c r="G7" s="71"/>
    </row>
    <row r="8" spans="1:7" ht="15.75" thickBot="1" x14ac:dyDescent="0.3">
      <c r="A8" s="18"/>
      <c r="B8" s="18"/>
      <c r="C8" s="18"/>
      <c r="D8" s="18"/>
      <c r="E8" s="18"/>
      <c r="F8" s="72" t="s">
        <v>66</v>
      </c>
      <c r="G8" s="73"/>
    </row>
    <row r="9" spans="1:7" ht="26.25" thickBot="1" x14ac:dyDescent="0.3">
      <c r="A9" s="21" t="s">
        <v>59</v>
      </c>
      <c r="B9" s="19" t="s">
        <v>58</v>
      </c>
      <c r="C9" s="7" t="s">
        <v>5</v>
      </c>
      <c r="D9" s="8" t="s">
        <v>68</v>
      </c>
      <c r="E9" s="9" t="s">
        <v>72</v>
      </c>
      <c r="F9" s="7" t="s">
        <v>69</v>
      </c>
      <c r="G9" s="8" t="s">
        <v>70</v>
      </c>
    </row>
    <row r="10" spans="1:7" ht="15.75" thickBot="1" x14ac:dyDescent="0.3">
      <c r="A10" s="74" t="s">
        <v>62</v>
      </c>
      <c r="B10" s="31" t="s">
        <v>3</v>
      </c>
      <c r="C10" s="4">
        <v>5.62</v>
      </c>
      <c r="D10" s="57">
        <v>6</v>
      </c>
      <c r="E10" s="26">
        <f>IF(D10&gt;=6,C10,"0")</f>
        <v>5.62</v>
      </c>
      <c r="F10" s="27" t="str">
        <f>IF(D10="NC","NO CURSADA",IF(D10="I","INSCRITO",IF(D10&gt;5,"APROBADO","REPROBADO")))</f>
        <v>APROBADO</v>
      </c>
      <c r="G10" s="26">
        <f>IF(D10="I",C10,IF(D10&lt;=5,C10,))</f>
        <v>0</v>
      </c>
    </row>
    <row r="11" spans="1:7" ht="15.75" thickBot="1" x14ac:dyDescent="0.3">
      <c r="A11" s="75"/>
      <c r="B11" s="32" t="s">
        <v>8</v>
      </c>
      <c r="C11" s="1">
        <v>4.5</v>
      </c>
      <c r="D11" s="57">
        <v>6</v>
      </c>
      <c r="E11" s="28">
        <f t="shared" ref="E11:E18" si="0">IF(D11&gt;=6,C11,"0")</f>
        <v>4.5</v>
      </c>
      <c r="F11" s="27" t="str">
        <f t="shared" ref="F11:F18" si="1">IF(D11="NC","NO CURSADA",IF(D11="I","INSCRITO",IF(D11&gt;5,"APROBADO","REPROBADO")))</f>
        <v>APROBADO</v>
      </c>
      <c r="G11" s="26">
        <f t="shared" ref="G11:G18" si="2">IF(D11="I",C11,IF(D11&lt;=5,C11,))</f>
        <v>0</v>
      </c>
    </row>
    <row r="12" spans="1:7" ht="15.75" thickBot="1" x14ac:dyDescent="0.3">
      <c r="A12" s="75"/>
      <c r="B12" s="32" t="s">
        <v>9</v>
      </c>
      <c r="C12" s="1">
        <v>4.5</v>
      </c>
      <c r="D12" s="57">
        <v>6</v>
      </c>
      <c r="E12" s="28">
        <f t="shared" si="0"/>
        <v>4.5</v>
      </c>
      <c r="F12" s="27" t="str">
        <f t="shared" si="1"/>
        <v>APROBADO</v>
      </c>
      <c r="G12" s="26">
        <f t="shared" si="2"/>
        <v>0</v>
      </c>
    </row>
    <row r="13" spans="1:7" ht="15.75" thickBot="1" x14ac:dyDescent="0.3">
      <c r="A13" s="75"/>
      <c r="B13" s="32" t="s">
        <v>10</v>
      </c>
      <c r="C13" s="1">
        <v>5.62</v>
      </c>
      <c r="D13" s="57">
        <v>6</v>
      </c>
      <c r="E13" s="28">
        <f t="shared" si="0"/>
        <v>5.62</v>
      </c>
      <c r="F13" s="27" t="str">
        <f t="shared" si="1"/>
        <v>APROBADO</v>
      </c>
      <c r="G13" s="26">
        <f t="shared" si="2"/>
        <v>0</v>
      </c>
    </row>
    <row r="14" spans="1:7" ht="15.75" thickBot="1" x14ac:dyDescent="0.3">
      <c r="A14" s="75"/>
      <c r="B14" s="32" t="s">
        <v>11</v>
      </c>
      <c r="C14" s="1">
        <v>3.37</v>
      </c>
      <c r="D14" s="57">
        <v>6</v>
      </c>
      <c r="E14" s="28">
        <f t="shared" si="0"/>
        <v>3.37</v>
      </c>
      <c r="F14" s="27" t="str">
        <f t="shared" si="1"/>
        <v>APROBADO</v>
      </c>
      <c r="G14" s="26">
        <f t="shared" si="2"/>
        <v>0</v>
      </c>
    </row>
    <row r="15" spans="1:7" ht="15.75" thickBot="1" x14ac:dyDescent="0.3">
      <c r="A15" s="75"/>
      <c r="B15" s="32" t="s">
        <v>12</v>
      </c>
      <c r="C15" s="1">
        <v>4.5</v>
      </c>
      <c r="D15" s="57">
        <v>6</v>
      </c>
      <c r="E15" s="28">
        <f t="shared" si="0"/>
        <v>4.5</v>
      </c>
      <c r="F15" s="27" t="str">
        <f t="shared" si="1"/>
        <v>APROBADO</v>
      </c>
      <c r="G15" s="26">
        <f t="shared" si="2"/>
        <v>0</v>
      </c>
    </row>
    <row r="16" spans="1:7" ht="15.75" thickBot="1" x14ac:dyDescent="0.3">
      <c r="A16" s="75"/>
      <c r="B16" s="32" t="s">
        <v>13</v>
      </c>
      <c r="C16" s="1">
        <v>0</v>
      </c>
      <c r="D16" s="57">
        <v>6</v>
      </c>
      <c r="E16" s="28">
        <f t="shared" si="0"/>
        <v>0</v>
      </c>
      <c r="F16" s="27" t="str">
        <f t="shared" si="1"/>
        <v>APROBADO</v>
      </c>
      <c r="G16" s="26">
        <f t="shared" si="2"/>
        <v>0</v>
      </c>
    </row>
    <row r="17" spans="1:7" ht="15.75" thickBot="1" x14ac:dyDescent="0.3">
      <c r="A17" s="75"/>
      <c r="B17" s="32" t="s">
        <v>14</v>
      </c>
      <c r="C17" s="1">
        <v>3.37</v>
      </c>
      <c r="D17" s="57">
        <v>6</v>
      </c>
      <c r="E17" s="28">
        <f t="shared" si="0"/>
        <v>3.37</v>
      </c>
      <c r="F17" s="27" t="str">
        <f t="shared" si="1"/>
        <v>APROBADO</v>
      </c>
      <c r="G17" s="26">
        <f t="shared" si="2"/>
        <v>0</v>
      </c>
    </row>
    <row r="18" spans="1:7" ht="15.75" thickBot="1" x14ac:dyDescent="0.3">
      <c r="A18" s="76"/>
      <c r="B18" s="33" t="s">
        <v>15</v>
      </c>
      <c r="C18" s="10">
        <v>3.37</v>
      </c>
      <c r="D18" s="57">
        <v>6</v>
      </c>
      <c r="E18" s="28">
        <f t="shared" si="0"/>
        <v>3.37</v>
      </c>
      <c r="F18" s="27" t="str">
        <f t="shared" si="1"/>
        <v>APROBADO</v>
      </c>
      <c r="G18" s="26">
        <f t="shared" si="2"/>
        <v>0</v>
      </c>
    </row>
    <row r="19" spans="1:7" ht="15.75" thickBot="1" x14ac:dyDescent="0.3">
      <c r="A19" s="45"/>
      <c r="B19" s="37" t="s">
        <v>60</v>
      </c>
      <c r="C19" s="40">
        <f>SUM(C10:C18)</f>
        <v>34.85</v>
      </c>
      <c r="D19" s="41">
        <f>SUM(C10:C18)</f>
        <v>34.85</v>
      </c>
      <c r="E19" s="48">
        <f>SUM(E10:E18)</f>
        <v>34.85</v>
      </c>
      <c r="F19" s="52"/>
      <c r="G19" s="44">
        <f>SUM(G10:G18)</f>
        <v>0</v>
      </c>
    </row>
    <row r="20" spans="1:7" ht="15.75" thickBot="1" x14ac:dyDescent="0.3">
      <c r="A20" s="74" t="s">
        <v>63</v>
      </c>
      <c r="B20" s="31" t="s">
        <v>4</v>
      </c>
      <c r="C20" s="4">
        <v>5.62</v>
      </c>
      <c r="D20" s="57">
        <v>6</v>
      </c>
      <c r="E20" s="26">
        <f>IF(D20&gt;=6,C20,"0")</f>
        <v>5.62</v>
      </c>
      <c r="F20" s="27" t="str">
        <f>IF(D20="NC","NO CURSADA",IF(D20="I","INSCRITO",IF(D20&gt;5,"APROBADO","REPROBADO")))</f>
        <v>APROBADO</v>
      </c>
      <c r="G20" s="26">
        <f>IF(D20="I",C20,IF(D20&lt;=5,C20,))</f>
        <v>0</v>
      </c>
    </row>
    <row r="21" spans="1:7" ht="15.75" thickBot="1" x14ac:dyDescent="0.3">
      <c r="A21" s="75"/>
      <c r="B21" s="32" t="s">
        <v>16</v>
      </c>
      <c r="C21" s="1">
        <v>3.37</v>
      </c>
      <c r="D21" s="57">
        <v>6</v>
      </c>
      <c r="E21" s="28">
        <f t="shared" ref="E21:E28" si="3">IF(D21&gt;=6,C21,"0")</f>
        <v>3.37</v>
      </c>
      <c r="F21" s="27" t="str">
        <f t="shared" ref="F21:F28" si="4">IF(D21="NC","NO CURSADA",IF(D21="I","INSCRITO",IF(D21&gt;5,"APROBADO","REPROBADO")))</f>
        <v>APROBADO</v>
      </c>
      <c r="G21" s="26">
        <f t="shared" ref="G21:G28" si="5">IF(D21="I",C21,IF(D21&lt;=5,C21,))</f>
        <v>0</v>
      </c>
    </row>
    <row r="22" spans="1:7" ht="15.75" thickBot="1" x14ac:dyDescent="0.3">
      <c r="A22" s="75"/>
      <c r="B22" s="32" t="s">
        <v>17</v>
      </c>
      <c r="C22" s="1">
        <v>4.5</v>
      </c>
      <c r="D22" s="57">
        <v>6</v>
      </c>
      <c r="E22" s="28">
        <f t="shared" si="3"/>
        <v>4.5</v>
      </c>
      <c r="F22" s="27" t="str">
        <f t="shared" si="4"/>
        <v>APROBADO</v>
      </c>
      <c r="G22" s="26">
        <f t="shared" si="5"/>
        <v>0</v>
      </c>
    </row>
    <row r="23" spans="1:7" ht="15.75" thickBot="1" x14ac:dyDescent="0.3">
      <c r="A23" s="75"/>
      <c r="B23" s="32" t="s">
        <v>18</v>
      </c>
      <c r="C23" s="1">
        <v>5.62</v>
      </c>
      <c r="D23" s="57">
        <v>6</v>
      </c>
      <c r="E23" s="28">
        <f t="shared" si="3"/>
        <v>5.62</v>
      </c>
      <c r="F23" s="27" t="str">
        <f t="shared" si="4"/>
        <v>APROBADO</v>
      </c>
      <c r="G23" s="26">
        <f t="shared" si="5"/>
        <v>0</v>
      </c>
    </row>
    <row r="24" spans="1:7" ht="15.75" thickBot="1" x14ac:dyDescent="0.3">
      <c r="A24" s="75"/>
      <c r="B24" s="32" t="s">
        <v>19</v>
      </c>
      <c r="C24" s="1">
        <v>4.5</v>
      </c>
      <c r="D24" s="57">
        <v>6</v>
      </c>
      <c r="E24" s="28">
        <f t="shared" si="3"/>
        <v>4.5</v>
      </c>
      <c r="F24" s="27" t="str">
        <f t="shared" si="4"/>
        <v>APROBADO</v>
      </c>
      <c r="G24" s="26">
        <f t="shared" si="5"/>
        <v>0</v>
      </c>
    </row>
    <row r="25" spans="1:7" ht="15.75" thickBot="1" x14ac:dyDescent="0.3">
      <c r="A25" s="75"/>
      <c r="B25" s="32" t="s">
        <v>20</v>
      </c>
      <c r="C25" s="1">
        <v>5.62</v>
      </c>
      <c r="D25" s="57">
        <v>6</v>
      </c>
      <c r="E25" s="28">
        <f t="shared" si="3"/>
        <v>5.62</v>
      </c>
      <c r="F25" s="27" t="str">
        <f t="shared" si="4"/>
        <v>APROBADO</v>
      </c>
      <c r="G25" s="26">
        <f t="shared" si="5"/>
        <v>0</v>
      </c>
    </row>
    <row r="26" spans="1:7" ht="15.75" thickBot="1" x14ac:dyDescent="0.3">
      <c r="A26" s="75"/>
      <c r="B26" s="32" t="s">
        <v>21</v>
      </c>
      <c r="C26" s="1">
        <v>3.37</v>
      </c>
      <c r="D26" s="57">
        <v>6</v>
      </c>
      <c r="E26" s="28">
        <f t="shared" si="3"/>
        <v>3.37</v>
      </c>
      <c r="F26" s="27" t="str">
        <f t="shared" si="4"/>
        <v>APROBADO</v>
      </c>
      <c r="G26" s="26">
        <f t="shared" si="5"/>
        <v>0</v>
      </c>
    </row>
    <row r="27" spans="1:7" ht="15.75" thickBot="1" x14ac:dyDescent="0.3">
      <c r="A27" s="75"/>
      <c r="B27" s="32" t="s">
        <v>22</v>
      </c>
      <c r="C27" s="1">
        <v>0</v>
      </c>
      <c r="D27" s="57">
        <v>6</v>
      </c>
      <c r="E27" s="28">
        <f t="shared" si="3"/>
        <v>0</v>
      </c>
      <c r="F27" s="27" t="str">
        <f t="shared" si="4"/>
        <v>APROBADO</v>
      </c>
      <c r="G27" s="26">
        <f t="shared" si="5"/>
        <v>0</v>
      </c>
    </row>
    <row r="28" spans="1:7" ht="23.25" thickBot="1" x14ac:dyDescent="0.3">
      <c r="A28" s="76"/>
      <c r="B28" s="22" t="s">
        <v>71</v>
      </c>
      <c r="C28" s="10">
        <v>3.37</v>
      </c>
      <c r="D28" s="57">
        <v>6</v>
      </c>
      <c r="E28" s="28">
        <f t="shared" si="3"/>
        <v>3.37</v>
      </c>
      <c r="F28" s="27" t="str">
        <f t="shared" si="4"/>
        <v>APROBADO</v>
      </c>
      <c r="G28" s="26">
        <f t="shared" si="5"/>
        <v>0</v>
      </c>
    </row>
    <row r="29" spans="1:7" ht="15.75" thickBot="1" x14ac:dyDescent="0.3">
      <c r="A29" s="45"/>
      <c r="B29" s="37" t="s">
        <v>60</v>
      </c>
      <c r="C29" s="40">
        <f>SUM(C20:C28)</f>
        <v>35.97</v>
      </c>
      <c r="D29" s="41">
        <f>SUM(C20:C28)</f>
        <v>35.97</v>
      </c>
      <c r="E29" s="47">
        <f>SUM(E20:E28)</f>
        <v>35.97</v>
      </c>
      <c r="F29" s="52"/>
      <c r="G29" s="44">
        <f>SUM(G20:G28)</f>
        <v>0</v>
      </c>
    </row>
    <row r="30" spans="1:7" ht="15.75" customHeight="1" x14ac:dyDescent="0.25">
      <c r="A30" s="68" t="s">
        <v>57</v>
      </c>
      <c r="B30" s="31" t="s">
        <v>6</v>
      </c>
      <c r="C30" s="1">
        <v>5.62</v>
      </c>
      <c r="D30" s="57">
        <v>6</v>
      </c>
      <c r="E30" s="26">
        <f>IF(D30&gt;=6,C30,"0")</f>
        <v>5.62</v>
      </c>
      <c r="F30" s="27" t="str">
        <f>IF(D30="NC","NO CURSADA",IF(D30="I","INSCRITO",IF(D30&gt;5,"APROBADO","REPROBADO")))</f>
        <v>APROBADO</v>
      </c>
      <c r="G30" s="26">
        <f>IF(D30="I",C30,IF(D30&lt;=5,C30,))</f>
        <v>0</v>
      </c>
    </row>
    <row r="31" spans="1:7" x14ac:dyDescent="0.25">
      <c r="A31" s="68"/>
      <c r="B31" s="32" t="s">
        <v>23</v>
      </c>
      <c r="C31" s="1">
        <v>5.62</v>
      </c>
      <c r="D31" s="57">
        <v>6</v>
      </c>
      <c r="E31" s="28">
        <f t="shared" ref="E31:E38" si="6">IF(D31&gt;=6,C31,"0")</f>
        <v>5.62</v>
      </c>
      <c r="F31" s="27" t="str">
        <f t="shared" ref="F31:F40" si="7">IF(D31="NC","NO CURSADA",IF(D31="I","INSCRITO",IF(D31&gt;5,"APROBADO","REPROBADO")))</f>
        <v>APROBADO</v>
      </c>
      <c r="G31" s="26">
        <f t="shared" ref="G31:G40" si="8">IF(D31="I",C31,IF(D31&lt;=5,C31,))</f>
        <v>0</v>
      </c>
    </row>
    <row r="32" spans="1:7" x14ac:dyDescent="0.25">
      <c r="A32" s="68"/>
      <c r="B32" s="32" t="s">
        <v>24</v>
      </c>
      <c r="C32" s="1">
        <v>4.5</v>
      </c>
      <c r="D32" s="57">
        <v>6</v>
      </c>
      <c r="E32" s="28">
        <f t="shared" si="6"/>
        <v>4.5</v>
      </c>
      <c r="F32" s="27" t="str">
        <f t="shared" si="7"/>
        <v>APROBADO</v>
      </c>
      <c r="G32" s="26">
        <f t="shared" si="8"/>
        <v>0</v>
      </c>
    </row>
    <row r="33" spans="1:15" x14ac:dyDescent="0.25">
      <c r="A33" s="68"/>
      <c r="B33" s="32" t="s">
        <v>25</v>
      </c>
      <c r="C33" s="1">
        <v>6.75</v>
      </c>
      <c r="D33" s="57">
        <v>6</v>
      </c>
      <c r="E33" s="28">
        <f t="shared" si="6"/>
        <v>6.75</v>
      </c>
      <c r="F33" s="27" t="str">
        <f t="shared" si="7"/>
        <v>APROBADO</v>
      </c>
      <c r="G33" s="26">
        <f t="shared" si="8"/>
        <v>0</v>
      </c>
    </row>
    <row r="34" spans="1:15" x14ac:dyDescent="0.25">
      <c r="A34" s="68"/>
      <c r="B34" s="32" t="s">
        <v>26</v>
      </c>
      <c r="C34" s="1">
        <v>3.37</v>
      </c>
      <c r="D34" s="57">
        <v>6</v>
      </c>
      <c r="E34" s="28">
        <f t="shared" si="6"/>
        <v>3.37</v>
      </c>
      <c r="F34" s="27" t="str">
        <f t="shared" si="7"/>
        <v>APROBADO</v>
      </c>
      <c r="G34" s="26">
        <f t="shared" si="8"/>
        <v>0</v>
      </c>
    </row>
    <row r="35" spans="1:15" x14ac:dyDescent="0.25">
      <c r="A35" s="68"/>
      <c r="B35" s="32" t="s">
        <v>27</v>
      </c>
      <c r="C35" s="1">
        <v>5.62</v>
      </c>
      <c r="D35" s="57">
        <v>6</v>
      </c>
      <c r="E35" s="28">
        <f t="shared" si="6"/>
        <v>5.62</v>
      </c>
      <c r="F35" s="27" t="str">
        <f t="shared" si="7"/>
        <v>APROBADO</v>
      </c>
      <c r="G35" s="26">
        <f t="shared" si="8"/>
        <v>0</v>
      </c>
    </row>
    <row r="36" spans="1:15" x14ac:dyDescent="0.25">
      <c r="A36" s="68"/>
      <c r="B36" s="32" t="s">
        <v>28</v>
      </c>
      <c r="C36" s="1">
        <v>3.37</v>
      </c>
      <c r="D36" s="57">
        <v>6</v>
      </c>
      <c r="E36" s="28">
        <f t="shared" si="6"/>
        <v>3.37</v>
      </c>
      <c r="F36" s="27" t="str">
        <f t="shared" si="7"/>
        <v>APROBADO</v>
      </c>
      <c r="G36" s="26">
        <f t="shared" si="8"/>
        <v>0</v>
      </c>
    </row>
    <row r="37" spans="1:15" x14ac:dyDescent="0.25">
      <c r="A37" s="68"/>
      <c r="B37" s="32" t="s">
        <v>45</v>
      </c>
      <c r="C37" s="1">
        <v>3.37</v>
      </c>
      <c r="D37" s="57">
        <v>6</v>
      </c>
      <c r="E37" s="28">
        <f t="shared" si="6"/>
        <v>3.37</v>
      </c>
      <c r="F37" s="27" t="str">
        <f t="shared" si="7"/>
        <v>APROBADO</v>
      </c>
      <c r="G37" s="26">
        <f t="shared" si="8"/>
        <v>0</v>
      </c>
    </row>
    <row r="38" spans="1:15" ht="15.75" thickBot="1" x14ac:dyDescent="0.3">
      <c r="A38" s="68"/>
      <c r="B38" s="33" t="s">
        <v>46</v>
      </c>
      <c r="C38" s="1">
        <v>3.37</v>
      </c>
      <c r="D38" s="57">
        <v>6</v>
      </c>
      <c r="E38" s="28">
        <f t="shared" si="6"/>
        <v>3.37</v>
      </c>
      <c r="F38" s="27" t="str">
        <f t="shared" si="7"/>
        <v>APROBADO</v>
      </c>
      <c r="G38" s="26">
        <f t="shared" si="8"/>
        <v>0</v>
      </c>
    </row>
    <row r="39" spans="1:15" x14ac:dyDescent="0.25">
      <c r="A39" s="68"/>
      <c r="B39" s="31" t="s">
        <v>47</v>
      </c>
      <c r="C39" s="3">
        <v>3.37</v>
      </c>
      <c r="D39" s="57">
        <v>6</v>
      </c>
      <c r="E39" s="26">
        <f>IF(D39&gt;=6,C39,"0")</f>
        <v>3.37</v>
      </c>
      <c r="F39" s="27" t="str">
        <f>IF(D39="NC","NO CURSADA",IF(D39="I","INSCRITO",IF(D39&gt;5,"APROBADO","REPROBADO")))</f>
        <v>APROBADO</v>
      </c>
      <c r="G39" s="26">
        <f>IF(D39="I",C39,IF(D39&lt;=5,C39,))</f>
        <v>0</v>
      </c>
    </row>
    <row r="40" spans="1:15" ht="23.25" thickBot="1" x14ac:dyDescent="0.3">
      <c r="A40" s="68"/>
      <c r="B40" s="35" t="s">
        <v>75</v>
      </c>
      <c r="C40" s="10">
        <v>2.25</v>
      </c>
      <c r="D40" s="57">
        <v>6</v>
      </c>
      <c r="E40" s="28">
        <f t="shared" ref="E40" si="9">IF(D40&gt;=6,C40,"0")</f>
        <v>2.25</v>
      </c>
      <c r="F40" s="27" t="str">
        <f t="shared" si="7"/>
        <v>APROBADO</v>
      </c>
      <c r="G40" s="26">
        <f t="shared" si="8"/>
        <v>0</v>
      </c>
    </row>
    <row r="41" spans="1:15" ht="15.75" thickBot="1" x14ac:dyDescent="0.3">
      <c r="A41" s="45"/>
      <c r="B41" s="49" t="s">
        <v>60</v>
      </c>
      <c r="C41" s="40">
        <f>SUM(C30:C40)</f>
        <v>47.209999999999994</v>
      </c>
      <c r="D41" s="46">
        <f>SUM(C30:C40)</f>
        <v>47.209999999999994</v>
      </c>
      <c r="E41" s="47">
        <f>SUM(E30:E40)</f>
        <v>47.209999999999994</v>
      </c>
      <c r="F41" s="40"/>
      <c r="G41" s="40">
        <f>SUM(G30:G40)</f>
        <v>0</v>
      </c>
    </row>
    <row r="42" spans="1:15" ht="15.75" thickBot="1" x14ac:dyDescent="0.3">
      <c r="A42" s="74" t="s">
        <v>61</v>
      </c>
      <c r="B42" s="31" t="s">
        <v>30</v>
      </c>
      <c r="C42" s="4">
        <v>5.62</v>
      </c>
      <c r="D42" s="57">
        <v>6</v>
      </c>
      <c r="E42" s="26">
        <f>IF(D42&gt;=6,C42,"0")</f>
        <v>5.62</v>
      </c>
      <c r="F42" s="27" t="str">
        <f>IF(D42="NC","NO CURSADA",IF(D42="I","INSCRITO",IF(D42&gt;5,"APROBADO","REPROBADO")))</f>
        <v>APROBADO</v>
      </c>
      <c r="G42" s="26">
        <f>IF(D42="I",C42,IF(D42&lt;=5,C42,))</f>
        <v>0</v>
      </c>
    </row>
    <row r="43" spans="1:15" ht="15.75" thickBot="1" x14ac:dyDescent="0.3">
      <c r="A43" s="75"/>
      <c r="B43" s="32" t="s">
        <v>7</v>
      </c>
      <c r="C43" s="1">
        <v>5.62</v>
      </c>
      <c r="D43" s="57">
        <v>6</v>
      </c>
      <c r="E43" s="28">
        <f t="shared" ref="E43:E50" si="10">IF(D43&gt;=6,C43,"0")</f>
        <v>5.62</v>
      </c>
      <c r="F43" s="27" t="str">
        <f t="shared" ref="F43:F50" si="11">IF(D43="NC","NO CURSADA",IF(D43="I","INSCRITO",IF(D43&gt;5,"APROBADO","REPROBADO")))</f>
        <v>APROBADO</v>
      </c>
      <c r="G43" s="26">
        <f t="shared" ref="G43:G50" si="12">IF(D43="I",C43,IF(D43&lt;=5,C43,))</f>
        <v>0</v>
      </c>
    </row>
    <row r="44" spans="1:15" ht="15.75" thickBot="1" x14ac:dyDescent="0.3">
      <c r="A44" s="75"/>
      <c r="B44" s="32" t="s">
        <v>31</v>
      </c>
      <c r="C44" s="1">
        <v>4.5</v>
      </c>
      <c r="D44" s="57">
        <v>6</v>
      </c>
      <c r="E44" s="28">
        <f t="shared" si="10"/>
        <v>4.5</v>
      </c>
      <c r="F44" s="27" t="str">
        <f t="shared" si="11"/>
        <v>APROBADO</v>
      </c>
      <c r="G44" s="26">
        <f t="shared" si="12"/>
        <v>0</v>
      </c>
    </row>
    <row r="45" spans="1:15" ht="15.75" thickBot="1" x14ac:dyDescent="0.3">
      <c r="A45" s="75"/>
      <c r="B45" s="32" t="s">
        <v>32</v>
      </c>
      <c r="C45" s="1">
        <v>6.75</v>
      </c>
      <c r="D45" s="57">
        <v>6</v>
      </c>
      <c r="E45" s="28">
        <f t="shared" si="10"/>
        <v>6.75</v>
      </c>
      <c r="F45" s="27" t="str">
        <f t="shared" si="11"/>
        <v>APROBADO</v>
      </c>
      <c r="G45" s="26">
        <f t="shared" si="12"/>
        <v>0</v>
      </c>
    </row>
    <row r="46" spans="1:15" ht="15.75" thickBot="1" x14ac:dyDescent="0.3">
      <c r="A46" s="75"/>
      <c r="B46" s="32" t="s">
        <v>33</v>
      </c>
      <c r="C46" s="1">
        <v>5.62</v>
      </c>
      <c r="D46" s="57">
        <v>6</v>
      </c>
      <c r="E46" s="28">
        <f t="shared" si="10"/>
        <v>5.62</v>
      </c>
      <c r="F46" s="27" t="str">
        <f t="shared" si="11"/>
        <v>APROBADO</v>
      </c>
      <c r="G46" s="26">
        <f t="shared" si="12"/>
        <v>0</v>
      </c>
    </row>
    <row r="47" spans="1:15" ht="15.75" thickBot="1" x14ac:dyDescent="0.3">
      <c r="A47" s="75"/>
      <c r="B47" s="32" t="s">
        <v>48</v>
      </c>
      <c r="C47" s="1">
        <v>3.37</v>
      </c>
      <c r="D47" s="57">
        <v>6</v>
      </c>
      <c r="E47" s="28">
        <f t="shared" si="10"/>
        <v>3.37</v>
      </c>
      <c r="F47" s="27" t="str">
        <f t="shared" si="11"/>
        <v>APROBADO</v>
      </c>
      <c r="G47" s="26">
        <f t="shared" si="12"/>
        <v>0</v>
      </c>
    </row>
    <row r="48" spans="1:15" ht="15.75" thickBot="1" x14ac:dyDescent="0.3">
      <c r="A48" s="75"/>
      <c r="B48" s="32" t="s">
        <v>49</v>
      </c>
      <c r="C48" s="1">
        <v>4.5</v>
      </c>
      <c r="D48" s="57">
        <v>6</v>
      </c>
      <c r="E48" s="28">
        <f t="shared" si="10"/>
        <v>4.5</v>
      </c>
      <c r="F48" s="27" t="str">
        <f t="shared" si="11"/>
        <v>APROBADO</v>
      </c>
      <c r="G48" s="26">
        <f t="shared" si="12"/>
        <v>0</v>
      </c>
      <c r="O48" s="83"/>
    </row>
    <row r="49" spans="1:15" ht="15.75" thickBot="1" x14ac:dyDescent="0.3">
      <c r="A49" s="75"/>
      <c r="B49" s="32" t="s">
        <v>50</v>
      </c>
      <c r="C49" s="1">
        <v>4.5</v>
      </c>
      <c r="D49" s="57">
        <v>6</v>
      </c>
      <c r="E49" s="28">
        <f t="shared" si="10"/>
        <v>4.5</v>
      </c>
      <c r="F49" s="27" t="str">
        <f t="shared" si="11"/>
        <v>APROBADO</v>
      </c>
      <c r="G49" s="26">
        <f t="shared" si="12"/>
        <v>0</v>
      </c>
      <c r="O49" s="83"/>
    </row>
    <row r="50" spans="1:15" ht="23.25" thickBot="1" x14ac:dyDescent="0.3">
      <c r="A50" s="76"/>
      <c r="B50" s="50" t="s">
        <v>78</v>
      </c>
      <c r="C50" s="6">
        <v>4.5</v>
      </c>
      <c r="D50" s="57">
        <v>6</v>
      </c>
      <c r="E50" s="28">
        <f t="shared" si="10"/>
        <v>4.5</v>
      </c>
      <c r="F50" s="27" t="str">
        <f t="shared" si="11"/>
        <v>APROBADO</v>
      </c>
      <c r="G50" s="26">
        <f t="shared" si="12"/>
        <v>0</v>
      </c>
      <c r="O50" s="84">
        <v>0</v>
      </c>
    </row>
    <row r="51" spans="1:15" ht="15.75" thickBot="1" x14ac:dyDescent="0.3">
      <c r="A51" s="45"/>
      <c r="B51" s="37" t="s">
        <v>60</v>
      </c>
      <c r="C51" s="40">
        <f>SUM(C42:C50)</f>
        <v>44.980000000000004</v>
      </c>
      <c r="D51" s="46">
        <f>SUM(C42:C50)</f>
        <v>44.980000000000004</v>
      </c>
      <c r="E51" s="47">
        <f>SUM(E42:E50)</f>
        <v>44.980000000000004</v>
      </c>
      <c r="F51" s="40"/>
      <c r="G51" s="40">
        <f>SUM(G42:G50)</f>
        <v>0</v>
      </c>
      <c r="O51" s="84">
        <v>1</v>
      </c>
    </row>
    <row r="52" spans="1:15" ht="15.75" thickBot="1" x14ac:dyDescent="0.3">
      <c r="A52" s="74" t="s">
        <v>64</v>
      </c>
      <c r="B52" s="31" t="s">
        <v>34</v>
      </c>
      <c r="C52" s="4">
        <v>5.62</v>
      </c>
      <c r="D52" s="57">
        <v>6</v>
      </c>
      <c r="E52" s="26">
        <f>IF(D52&gt;=6,C52,"0")</f>
        <v>5.62</v>
      </c>
      <c r="F52" s="27" t="str">
        <f>IF(D52="NC","NO CURSADA",IF(D52="I","INSCRITO",IF(D52&gt;5,"APROBADO","REPROBADO")))</f>
        <v>APROBADO</v>
      </c>
      <c r="G52" s="26">
        <f>IF(D52="I",C52,IF(D52&lt;=5,C52,))</f>
        <v>0</v>
      </c>
      <c r="O52" s="84">
        <v>2</v>
      </c>
    </row>
    <row r="53" spans="1:15" ht="15.75" thickBot="1" x14ac:dyDescent="0.3">
      <c r="A53" s="75"/>
      <c r="B53" s="32" t="s">
        <v>35</v>
      </c>
      <c r="C53" s="1">
        <v>5.62</v>
      </c>
      <c r="D53" s="57">
        <v>6</v>
      </c>
      <c r="E53" s="28">
        <f t="shared" ref="E53:E60" si="13">IF(D53&gt;=6,C53,"0")</f>
        <v>5.62</v>
      </c>
      <c r="F53" s="27" t="str">
        <f t="shared" ref="F53:F60" si="14">IF(D53="NC","NO CURSADA",IF(D53="I","INSCRITO",IF(D53&gt;5,"APROBADO","REPROBADO")))</f>
        <v>APROBADO</v>
      </c>
      <c r="G53" s="26">
        <f t="shared" ref="G53:G60" si="15">IF(D53="I",C53,IF(D53&lt;=5,C53,))</f>
        <v>0</v>
      </c>
      <c r="O53" s="84">
        <v>3</v>
      </c>
    </row>
    <row r="54" spans="1:15" ht="15.75" thickBot="1" x14ac:dyDescent="0.3">
      <c r="A54" s="75"/>
      <c r="B54" s="32" t="s">
        <v>36</v>
      </c>
      <c r="C54" s="1">
        <v>4.5</v>
      </c>
      <c r="D54" s="57">
        <v>6</v>
      </c>
      <c r="E54" s="28">
        <f t="shared" si="13"/>
        <v>4.5</v>
      </c>
      <c r="F54" s="27" t="str">
        <f t="shared" si="14"/>
        <v>APROBADO</v>
      </c>
      <c r="G54" s="26">
        <f t="shared" si="15"/>
        <v>0</v>
      </c>
      <c r="O54" s="84">
        <v>4</v>
      </c>
    </row>
    <row r="55" spans="1:15" ht="15.75" thickBot="1" x14ac:dyDescent="0.3">
      <c r="A55" s="75"/>
      <c r="B55" s="32" t="s">
        <v>37</v>
      </c>
      <c r="C55" s="1">
        <v>6.75</v>
      </c>
      <c r="D55" s="57">
        <v>6</v>
      </c>
      <c r="E55" s="28">
        <f t="shared" si="13"/>
        <v>6.75</v>
      </c>
      <c r="F55" s="27" t="str">
        <f t="shared" si="14"/>
        <v>APROBADO</v>
      </c>
      <c r="G55" s="26">
        <f t="shared" si="15"/>
        <v>0</v>
      </c>
      <c r="O55" s="84">
        <v>5</v>
      </c>
    </row>
    <row r="56" spans="1:15" ht="15.75" thickBot="1" x14ac:dyDescent="0.3">
      <c r="A56" s="75"/>
      <c r="B56" s="32" t="s">
        <v>38</v>
      </c>
      <c r="C56" s="1">
        <v>0</v>
      </c>
      <c r="D56" s="57">
        <v>6</v>
      </c>
      <c r="E56" s="28">
        <f t="shared" si="13"/>
        <v>0</v>
      </c>
      <c r="F56" s="27" t="str">
        <f t="shared" si="14"/>
        <v>APROBADO</v>
      </c>
      <c r="G56" s="26">
        <f t="shared" si="15"/>
        <v>0</v>
      </c>
      <c r="O56" s="84">
        <v>6</v>
      </c>
    </row>
    <row r="57" spans="1:15" ht="15.75" thickBot="1" x14ac:dyDescent="0.3">
      <c r="A57" s="75"/>
      <c r="B57" s="32" t="s">
        <v>51</v>
      </c>
      <c r="C57" s="1">
        <v>5.62</v>
      </c>
      <c r="D57" s="57">
        <v>6</v>
      </c>
      <c r="E57" s="28">
        <f t="shared" si="13"/>
        <v>5.62</v>
      </c>
      <c r="F57" s="27" t="str">
        <f t="shared" si="14"/>
        <v>APROBADO</v>
      </c>
      <c r="G57" s="26">
        <f t="shared" si="15"/>
        <v>0</v>
      </c>
      <c r="O57" s="84">
        <v>7</v>
      </c>
    </row>
    <row r="58" spans="1:15" ht="15.75" thickBot="1" x14ac:dyDescent="0.3">
      <c r="A58" s="75"/>
      <c r="B58" s="32" t="s">
        <v>52</v>
      </c>
      <c r="C58" s="1">
        <v>4.5</v>
      </c>
      <c r="D58" s="57">
        <v>6</v>
      </c>
      <c r="E58" s="28">
        <f t="shared" si="13"/>
        <v>4.5</v>
      </c>
      <c r="F58" s="27" t="str">
        <f t="shared" si="14"/>
        <v>APROBADO</v>
      </c>
      <c r="G58" s="26">
        <f t="shared" si="15"/>
        <v>0</v>
      </c>
      <c r="O58" s="84">
        <v>8</v>
      </c>
    </row>
    <row r="59" spans="1:15" ht="15.75" thickBot="1" x14ac:dyDescent="0.3">
      <c r="A59" s="75"/>
      <c r="B59" s="32" t="s">
        <v>53</v>
      </c>
      <c r="C59" s="1">
        <v>4.5</v>
      </c>
      <c r="D59" s="57">
        <v>6</v>
      </c>
      <c r="E59" s="28">
        <f t="shared" si="13"/>
        <v>4.5</v>
      </c>
      <c r="F59" s="27" t="str">
        <f t="shared" si="14"/>
        <v>APROBADO</v>
      </c>
      <c r="G59" s="26">
        <f t="shared" si="15"/>
        <v>0</v>
      </c>
      <c r="O59" s="84">
        <v>9</v>
      </c>
    </row>
    <row r="60" spans="1:15" ht="23.25" thickBot="1" x14ac:dyDescent="0.3">
      <c r="A60" s="76"/>
      <c r="B60" s="34" t="s">
        <v>76</v>
      </c>
      <c r="C60" s="10">
        <v>3.37</v>
      </c>
      <c r="D60" s="57">
        <v>6</v>
      </c>
      <c r="E60" s="28">
        <f t="shared" si="13"/>
        <v>3.37</v>
      </c>
      <c r="F60" s="27" t="str">
        <f t="shared" si="14"/>
        <v>APROBADO</v>
      </c>
      <c r="G60" s="26">
        <f t="shared" si="15"/>
        <v>0</v>
      </c>
      <c r="O60" s="84">
        <v>10</v>
      </c>
    </row>
    <row r="61" spans="1:15" ht="15.75" thickBot="1" x14ac:dyDescent="0.3">
      <c r="A61" s="38"/>
      <c r="B61" s="39" t="s">
        <v>60</v>
      </c>
      <c r="C61" s="40">
        <f>SUM(C52:C60)</f>
        <v>40.479999999999997</v>
      </c>
      <c r="D61" s="41">
        <f>SUM(C52:C60)</f>
        <v>40.479999999999997</v>
      </c>
      <c r="E61" s="42">
        <f>SUM(E52:E60)</f>
        <v>40.479999999999997</v>
      </c>
      <c r="F61" s="43"/>
      <c r="G61" s="44">
        <f>SUM(G52:G60)</f>
        <v>0</v>
      </c>
      <c r="O61" s="84" t="s">
        <v>79</v>
      </c>
    </row>
    <row r="62" spans="1:15" ht="15.75" thickBot="1" x14ac:dyDescent="0.3">
      <c r="A62" s="29"/>
      <c r="B62" s="30"/>
      <c r="C62" s="6"/>
      <c r="D62" s="23"/>
      <c r="E62" s="24">
        <f>SUM(E61,E51,E41,E29,E19)</f>
        <v>203.49</v>
      </c>
      <c r="F62" s="51"/>
      <c r="G62" s="24">
        <f>SUM(G61,G51,G41,G29,G19)</f>
        <v>0</v>
      </c>
      <c r="O62" s="84" t="s">
        <v>80</v>
      </c>
    </row>
    <row r="63" spans="1:15" ht="15.75" thickBot="1" x14ac:dyDescent="0.3">
      <c r="A63" s="29"/>
      <c r="B63" s="19" t="s">
        <v>58</v>
      </c>
      <c r="C63" s="25" t="s">
        <v>5</v>
      </c>
      <c r="D63" s="72" t="s">
        <v>73</v>
      </c>
      <c r="E63" s="73"/>
      <c r="F63" s="77" t="s">
        <v>74</v>
      </c>
      <c r="G63" s="78"/>
      <c r="O63" s="83"/>
    </row>
    <row r="64" spans="1:15" ht="15.75" thickBot="1" x14ac:dyDescent="0.3">
      <c r="A64" s="66" t="s">
        <v>65</v>
      </c>
      <c r="B64" s="20" t="s">
        <v>39</v>
      </c>
      <c r="C64" s="14">
        <v>5.62</v>
      </c>
      <c r="D64" s="79" t="s">
        <v>80</v>
      </c>
      <c r="E64" s="80"/>
      <c r="F64" s="81">
        <f>IF(D64=0,C64,IF(D64="i",C64,IF(D64="nc",0,IF(D64&gt;5,0,C64))))</f>
        <v>0</v>
      </c>
      <c r="G64" s="82"/>
      <c r="O64" s="83"/>
    </row>
    <row r="65" spans="1:15" ht="15.75" thickBot="1" x14ac:dyDescent="0.3">
      <c r="A65" s="67"/>
      <c r="B65" s="20" t="s">
        <v>40</v>
      </c>
      <c r="C65" s="15">
        <v>5.62</v>
      </c>
      <c r="D65" s="79" t="s">
        <v>80</v>
      </c>
      <c r="E65" s="80"/>
      <c r="F65" s="81">
        <f t="shared" ref="F65:F72" si="16">IF(D65=0,C65,IF(D65="i",C65,IF(D65="nc",0,IF(D65&gt;5,0,C65))))</f>
        <v>0</v>
      </c>
      <c r="G65" s="82"/>
      <c r="O65" s="83"/>
    </row>
    <row r="66" spans="1:15" ht="15.75" thickBot="1" x14ac:dyDescent="0.3">
      <c r="A66" s="67"/>
      <c r="B66" s="20" t="s">
        <v>41</v>
      </c>
      <c r="C66" s="15">
        <v>4.5</v>
      </c>
      <c r="D66" s="79" t="s">
        <v>80</v>
      </c>
      <c r="E66" s="80"/>
      <c r="F66" s="81">
        <f t="shared" si="16"/>
        <v>0</v>
      </c>
      <c r="G66" s="82"/>
    </row>
    <row r="67" spans="1:15" ht="15.75" thickBot="1" x14ac:dyDescent="0.3">
      <c r="A67" s="67"/>
      <c r="B67" s="20" t="s">
        <v>42</v>
      </c>
      <c r="C67" s="15">
        <v>6.75</v>
      </c>
      <c r="D67" s="79" t="s">
        <v>80</v>
      </c>
      <c r="E67" s="80"/>
      <c r="F67" s="81">
        <f t="shared" si="16"/>
        <v>0</v>
      </c>
      <c r="G67" s="82"/>
    </row>
    <row r="68" spans="1:15" ht="15.75" thickBot="1" x14ac:dyDescent="0.3">
      <c r="A68" s="67"/>
      <c r="B68" s="20" t="s">
        <v>43</v>
      </c>
      <c r="C68" s="15">
        <v>0</v>
      </c>
      <c r="D68" s="79" t="s">
        <v>80</v>
      </c>
      <c r="E68" s="80"/>
      <c r="F68" s="81">
        <f t="shared" si="16"/>
        <v>0</v>
      </c>
      <c r="G68" s="82"/>
    </row>
    <row r="69" spans="1:15" ht="15.75" thickBot="1" x14ac:dyDescent="0.3">
      <c r="A69" s="67"/>
      <c r="B69" s="20" t="s">
        <v>54</v>
      </c>
      <c r="C69" s="15">
        <v>4.5</v>
      </c>
      <c r="D69" s="79" t="s">
        <v>80</v>
      </c>
      <c r="E69" s="80"/>
      <c r="F69" s="81">
        <f t="shared" si="16"/>
        <v>0</v>
      </c>
      <c r="G69" s="82"/>
    </row>
    <row r="70" spans="1:15" ht="15.75" thickBot="1" x14ac:dyDescent="0.3">
      <c r="A70" s="67"/>
      <c r="B70" s="20" t="s">
        <v>55</v>
      </c>
      <c r="C70" s="15">
        <v>4.5</v>
      </c>
      <c r="D70" s="79" t="s">
        <v>80</v>
      </c>
      <c r="E70" s="80"/>
      <c r="F70" s="81">
        <f t="shared" si="16"/>
        <v>0</v>
      </c>
      <c r="G70" s="82"/>
    </row>
    <row r="71" spans="1:15" ht="15.75" thickBot="1" x14ac:dyDescent="0.3">
      <c r="A71" s="67"/>
      <c r="B71" s="20" t="s">
        <v>56</v>
      </c>
      <c r="C71" s="15">
        <v>4.5</v>
      </c>
      <c r="D71" s="79" t="s">
        <v>80</v>
      </c>
      <c r="E71" s="80"/>
      <c r="F71" s="81">
        <f t="shared" si="16"/>
        <v>0</v>
      </c>
      <c r="G71" s="82"/>
    </row>
    <row r="72" spans="1:15" ht="15.75" thickBot="1" x14ac:dyDescent="0.3">
      <c r="A72" s="67"/>
      <c r="B72" s="36" t="s">
        <v>77</v>
      </c>
      <c r="C72" s="17">
        <v>5.62</v>
      </c>
      <c r="D72" s="79" t="s">
        <v>80</v>
      </c>
      <c r="E72" s="80"/>
      <c r="F72" s="81">
        <f t="shared" si="16"/>
        <v>0</v>
      </c>
      <c r="G72" s="82"/>
    </row>
    <row r="73" spans="1:15" ht="15.75" thickBot="1" x14ac:dyDescent="0.3">
      <c r="A73" s="16"/>
      <c r="B73" s="12" t="s">
        <v>60</v>
      </c>
      <c r="C73" s="11">
        <f>SUM(C64:C72)</f>
        <v>41.61</v>
      </c>
      <c r="D73" s="11"/>
      <c r="E73" s="11"/>
      <c r="F73" s="58">
        <f>SUM(F64:G72)</f>
        <v>0</v>
      </c>
      <c r="G73" s="59"/>
    </row>
    <row r="74" spans="1:15" ht="15.75" thickBot="1" x14ac:dyDescent="0.3">
      <c r="E74" t="s">
        <v>67</v>
      </c>
      <c r="F74" s="60">
        <f>SUM(G62+F73)</f>
        <v>0</v>
      </c>
      <c r="G74" s="61"/>
    </row>
    <row r="75" spans="1:15" x14ac:dyDescent="0.25">
      <c r="A75" s="53" t="s">
        <v>81</v>
      </c>
      <c r="B75" s="54" t="s">
        <v>82</v>
      </c>
      <c r="F75" s="62" t="str">
        <f>IF(F74&gt;$C$6,"NO PROCEDE","SI PROCEDE")</f>
        <v>SI PROCEDE</v>
      </c>
      <c r="G75" s="63"/>
    </row>
    <row r="76" spans="1:15" ht="15.75" thickBot="1" x14ac:dyDescent="0.3">
      <c r="A76" s="55" t="s">
        <v>83</v>
      </c>
      <c r="B76" s="56" t="s">
        <v>84</v>
      </c>
      <c r="F76" s="64"/>
      <c r="G76" s="65"/>
    </row>
  </sheetData>
  <sheetProtection algorithmName="SHA-512" hashValue="qe+bJKgSTSuDv8NyKUctXCRlsQfz3Wvzte9gvVFAdXdnylCsQZ2qMOyZ9/76oMD4YF/saRc+ArFOCgtKJqMsXw==" saltValue="lrwLgR7EKwztG/v8bs0DKA==" spinCount="100000" sheet="1" objects="1" scenarios="1" selectLockedCells="1"/>
  <mergeCells count="32">
    <mergeCell ref="D65:E65"/>
    <mergeCell ref="D66:E66"/>
    <mergeCell ref="D67:E67"/>
    <mergeCell ref="D68:E68"/>
    <mergeCell ref="D69:E69"/>
    <mergeCell ref="F70:G70"/>
    <mergeCell ref="F71:G71"/>
    <mergeCell ref="F72:G72"/>
    <mergeCell ref="D70:E70"/>
    <mergeCell ref="D71:E71"/>
    <mergeCell ref="D72:E72"/>
    <mergeCell ref="B2:E2"/>
    <mergeCell ref="F7:G7"/>
    <mergeCell ref="F8:G8"/>
    <mergeCell ref="A10:A18"/>
    <mergeCell ref="A20:A28"/>
    <mergeCell ref="F73:G73"/>
    <mergeCell ref="F74:G74"/>
    <mergeCell ref="F75:G76"/>
    <mergeCell ref="A64:A72"/>
    <mergeCell ref="A30:A40"/>
    <mergeCell ref="D63:E63"/>
    <mergeCell ref="F63:G63"/>
    <mergeCell ref="A42:A50"/>
    <mergeCell ref="A52:A60"/>
    <mergeCell ref="D64:E64"/>
    <mergeCell ref="F64:G64"/>
    <mergeCell ref="F65:G65"/>
    <mergeCell ref="F66:G66"/>
    <mergeCell ref="F67:G67"/>
    <mergeCell ref="F68:G68"/>
    <mergeCell ref="F69:G69"/>
  </mergeCells>
  <conditionalFormatting sqref="F19 F29">
    <cfRule type="containsText" dxfId="45" priority="191" operator="containsText" text="APROBADO">
      <formula>NOT(ISERROR(SEARCH("APROBADO",F19)))</formula>
    </cfRule>
    <cfRule type="cellIs" priority="192" operator="between">
      <formula>0</formula>
      <formula>5</formula>
    </cfRule>
    <cfRule type="iconSet" priority="193">
      <iconSet iconSet="3Symbols2">
        <cfvo type="percent" val="0"/>
        <cfvo type="percent" val="33"/>
        <cfvo type="percent" val="67"/>
      </iconSet>
    </cfRule>
  </conditionalFormatting>
  <conditionalFormatting sqref="F19 F29">
    <cfRule type="containsText" dxfId="44" priority="190" operator="containsText" text="REPROBADO">
      <formula>NOT(ISERROR(SEARCH("REPROBADO",F19)))</formula>
    </cfRule>
  </conditionalFormatting>
  <conditionalFormatting sqref="F10:F18">
    <cfRule type="containsText" dxfId="43" priority="83" operator="containsText" text="APROBADO">
      <formula>NOT(ISERROR(SEARCH("APROBADO",F10)))</formula>
    </cfRule>
    <cfRule type="cellIs" priority="84" operator="between">
      <formula>0</formula>
      <formula>5</formula>
    </cfRule>
    <cfRule type="iconSet" priority="85">
      <iconSet iconSet="3Symbols2">
        <cfvo type="percent" val="0"/>
        <cfvo type="percent" val="33"/>
        <cfvo type="percent" val="67"/>
      </iconSet>
    </cfRule>
  </conditionalFormatting>
  <conditionalFormatting sqref="F10:F18">
    <cfRule type="containsText" dxfId="42" priority="82" operator="containsText" text="REPROBADO">
      <formula>NOT(ISERROR(SEARCH("REPROBADO",F10)))</formula>
    </cfRule>
  </conditionalFormatting>
  <conditionalFormatting sqref="F11">
    <cfRule type="cellIs" dxfId="41" priority="81" operator="equal">
      <formula>"NO CURSADA"</formula>
    </cfRule>
  </conditionalFormatting>
  <conditionalFormatting sqref="F12">
    <cfRule type="cellIs" dxfId="40" priority="80" operator="equal">
      <formula>"INSCRITO"</formula>
    </cfRule>
  </conditionalFormatting>
  <conditionalFormatting sqref="F10:F18">
    <cfRule type="cellIs" dxfId="39" priority="78" operator="equal">
      <formula>"INSCRITO"</formula>
    </cfRule>
    <cfRule type="cellIs" dxfId="38" priority="79" operator="equal">
      <formula>"NO CURSADA"</formula>
    </cfRule>
  </conditionalFormatting>
  <conditionalFormatting sqref="F20:F28">
    <cfRule type="containsText" dxfId="37" priority="75" operator="containsText" text="APROBADO">
      <formula>NOT(ISERROR(SEARCH("APROBADO",F20)))</formula>
    </cfRule>
    <cfRule type="cellIs" priority="76" operator="between">
      <formula>0</formula>
      <formula>5</formula>
    </cfRule>
    <cfRule type="iconSet" priority="77">
      <iconSet iconSet="3Symbols2">
        <cfvo type="percent" val="0"/>
        <cfvo type="percent" val="33"/>
        <cfvo type="percent" val="67"/>
      </iconSet>
    </cfRule>
  </conditionalFormatting>
  <conditionalFormatting sqref="F20:F28">
    <cfRule type="containsText" dxfId="36" priority="74" operator="containsText" text="REPROBADO">
      <formula>NOT(ISERROR(SEARCH("REPROBADO",F20)))</formula>
    </cfRule>
  </conditionalFormatting>
  <conditionalFormatting sqref="F21">
    <cfRule type="cellIs" dxfId="35" priority="73" operator="equal">
      <formula>"NO CURSADA"</formula>
    </cfRule>
  </conditionalFormatting>
  <conditionalFormatting sqref="F22">
    <cfRule type="cellIs" dxfId="34" priority="72" operator="equal">
      <formula>"INSCRITO"</formula>
    </cfRule>
  </conditionalFormatting>
  <conditionalFormatting sqref="F20:F28">
    <cfRule type="cellIs" dxfId="33" priority="70" operator="equal">
      <formula>"INSCRITO"</formula>
    </cfRule>
    <cfRule type="cellIs" dxfId="32" priority="71" operator="equal">
      <formula>"NO CURSADA"</formula>
    </cfRule>
  </conditionalFormatting>
  <conditionalFormatting sqref="F30:F40">
    <cfRule type="containsText" dxfId="31" priority="67" operator="containsText" text="APROBADO">
      <formula>NOT(ISERROR(SEARCH("APROBADO",F30)))</formula>
    </cfRule>
    <cfRule type="cellIs" priority="68" operator="between">
      <formula>0</formula>
      <formula>5</formula>
    </cfRule>
    <cfRule type="iconSet" priority="69">
      <iconSet iconSet="3Symbols2">
        <cfvo type="percent" val="0"/>
        <cfvo type="percent" val="33"/>
        <cfvo type="percent" val="67"/>
      </iconSet>
    </cfRule>
  </conditionalFormatting>
  <conditionalFormatting sqref="F30:F40">
    <cfRule type="containsText" dxfId="30" priority="66" operator="containsText" text="REPROBADO">
      <formula>NOT(ISERROR(SEARCH("REPROBADO",F30)))</formula>
    </cfRule>
  </conditionalFormatting>
  <conditionalFormatting sqref="F31 F40">
    <cfRule type="cellIs" dxfId="29" priority="65" operator="equal">
      <formula>"NO CURSADA"</formula>
    </cfRule>
  </conditionalFormatting>
  <conditionalFormatting sqref="F32">
    <cfRule type="cellIs" dxfId="28" priority="64" operator="equal">
      <formula>"INSCRITO"</formula>
    </cfRule>
  </conditionalFormatting>
  <conditionalFormatting sqref="F30:F40">
    <cfRule type="cellIs" dxfId="27" priority="62" operator="equal">
      <formula>"INSCRITO"</formula>
    </cfRule>
    <cfRule type="cellIs" dxfId="26" priority="63" operator="equal">
      <formula>"NO CURSADA"</formula>
    </cfRule>
  </conditionalFormatting>
  <conditionalFormatting sqref="F42:F50">
    <cfRule type="containsText" dxfId="25" priority="59" operator="containsText" text="APROBADO">
      <formula>NOT(ISERROR(SEARCH("APROBADO",F42)))</formula>
    </cfRule>
    <cfRule type="cellIs" priority="60" operator="between">
      <formula>0</formula>
      <formula>5</formula>
    </cfRule>
    <cfRule type="iconSet" priority="61">
      <iconSet iconSet="3Symbols2">
        <cfvo type="percent" val="0"/>
        <cfvo type="percent" val="33"/>
        <cfvo type="percent" val="67"/>
      </iconSet>
    </cfRule>
  </conditionalFormatting>
  <conditionalFormatting sqref="F42:F50">
    <cfRule type="containsText" dxfId="24" priority="58" operator="containsText" text="REPROBADO">
      <formula>NOT(ISERROR(SEARCH("REPROBADO",F42)))</formula>
    </cfRule>
  </conditionalFormatting>
  <conditionalFormatting sqref="F43">
    <cfRule type="cellIs" dxfId="23" priority="57" operator="equal">
      <formula>"NO CURSADA"</formula>
    </cfRule>
  </conditionalFormatting>
  <conditionalFormatting sqref="F44">
    <cfRule type="cellIs" dxfId="22" priority="56" operator="equal">
      <formula>"INSCRITO"</formula>
    </cfRule>
  </conditionalFormatting>
  <conditionalFormatting sqref="F42:F50">
    <cfRule type="cellIs" dxfId="21" priority="54" operator="equal">
      <formula>"INSCRITO"</formula>
    </cfRule>
    <cfRule type="cellIs" dxfId="20" priority="55" operator="equal">
      <formula>"NO CURSADA"</formula>
    </cfRule>
  </conditionalFormatting>
  <conditionalFormatting sqref="F52:F60">
    <cfRule type="containsText" dxfId="19" priority="51" operator="containsText" text="APROBADO">
      <formula>NOT(ISERROR(SEARCH("APROBADO",F52)))</formula>
    </cfRule>
    <cfRule type="cellIs" priority="52" operator="between">
      <formula>0</formula>
      <formula>5</formula>
    </cfRule>
    <cfRule type="iconSet" priority="53">
      <iconSet iconSet="3Symbols2">
        <cfvo type="percent" val="0"/>
        <cfvo type="percent" val="33"/>
        <cfvo type="percent" val="67"/>
      </iconSet>
    </cfRule>
  </conditionalFormatting>
  <conditionalFormatting sqref="F52:F60">
    <cfRule type="containsText" dxfId="18" priority="50" operator="containsText" text="REPROBADO">
      <formula>NOT(ISERROR(SEARCH("REPROBADO",F52)))</formula>
    </cfRule>
  </conditionalFormatting>
  <conditionalFormatting sqref="F53">
    <cfRule type="cellIs" dxfId="17" priority="49" operator="equal">
      <formula>"NO CURSADA"</formula>
    </cfRule>
  </conditionalFormatting>
  <conditionalFormatting sqref="F54">
    <cfRule type="cellIs" dxfId="16" priority="48" operator="equal">
      <formula>"INSCRITO"</formula>
    </cfRule>
  </conditionalFormatting>
  <conditionalFormatting sqref="F52:F60">
    <cfRule type="cellIs" dxfId="15" priority="46" operator="equal">
      <formula>"INSCRITO"</formula>
    </cfRule>
    <cfRule type="cellIs" dxfId="14" priority="47" operator="equal">
      <formula>"NO CURSADA"</formula>
    </cfRule>
  </conditionalFormatting>
  <conditionalFormatting sqref="D10">
    <cfRule type="cellIs" dxfId="13" priority="15" operator="lessThan">
      <formula>6</formula>
    </cfRule>
  </conditionalFormatting>
  <conditionalFormatting sqref="D10">
    <cfRule type="cellIs" dxfId="12" priority="14" operator="greaterThan">
      <formula>5</formula>
    </cfRule>
  </conditionalFormatting>
  <conditionalFormatting sqref="D11:D18">
    <cfRule type="cellIs" dxfId="11" priority="13" operator="lessThan">
      <formula>6</formula>
    </cfRule>
  </conditionalFormatting>
  <conditionalFormatting sqref="D11:D18">
    <cfRule type="cellIs" dxfId="10" priority="12" operator="greaterThan">
      <formula>5</formula>
    </cfRule>
  </conditionalFormatting>
  <conditionalFormatting sqref="D20:D28">
    <cfRule type="cellIs" dxfId="9" priority="11" operator="lessThan">
      <formula>6</formula>
    </cfRule>
  </conditionalFormatting>
  <conditionalFormatting sqref="D20:D28">
    <cfRule type="cellIs" dxfId="8" priority="10" operator="greaterThan">
      <formula>5</formula>
    </cfRule>
  </conditionalFormatting>
  <conditionalFormatting sqref="D30:D40">
    <cfRule type="cellIs" dxfId="7" priority="9" operator="lessThan">
      <formula>6</formula>
    </cfRule>
  </conditionalFormatting>
  <conditionalFormatting sqref="D30:D40">
    <cfRule type="cellIs" dxfId="6" priority="8" operator="greaterThan">
      <formula>5</formula>
    </cfRule>
  </conditionalFormatting>
  <conditionalFormatting sqref="D42:D50">
    <cfRule type="cellIs" dxfId="5" priority="7" operator="lessThan">
      <formula>6</formula>
    </cfRule>
  </conditionalFormatting>
  <conditionalFormatting sqref="D42:D50">
    <cfRule type="cellIs" dxfId="4" priority="6" operator="greaterThan">
      <formula>5</formula>
    </cfRule>
  </conditionalFormatting>
  <conditionalFormatting sqref="D52:D60">
    <cfRule type="cellIs" dxfId="3" priority="5" operator="lessThan">
      <formula>6</formula>
    </cfRule>
  </conditionalFormatting>
  <conditionalFormatting sqref="D52:D60">
    <cfRule type="cellIs" dxfId="2" priority="4" operator="greaterThan">
      <formula>5</formula>
    </cfRule>
  </conditionalFormatting>
  <conditionalFormatting sqref="F75">
    <cfRule type="cellIs" dxfId="1" priority="1" operator="equal">
      <formula>"NO PROCEDE"</formula>
    </cfRule>
    <cfRule type="cellIs" dxfId="0" priority="2" operator="equal">
      <formula>"SI PROCEDE"</formula>
    </cfRule>
    <cfRule type="dataBar" priority="3">
      <dataBar>
        <cfvo type="num" val="40.590000000000003"/>
        <cfvo type="num" val="42.59"/>
        <color rgb="FFFFC000"/>
      </dataBar>
    </cfRule>
  </conditionalFormatting>
  <dataValidations count="1">
    <dataValidation type="list" allowBlank="1" showInputMessage="1" showErrorMessage="1" sqref="D10:D18 D20:D28 D30:D40 D42:D50 D52:D60 D64:E72" xr:uid="{AEE4FDC8-E0D1-4C8E-ADB3-52987B5B5EBD}">
      <formula1>$O$50:$O$62</formula1>
    </dataValidation>
  </dataValidations>
  <pageMargins left="0.7" right="0.7" top="0.75" bottom="0.75" header="0.3" footer="0.3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MAC5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2019-08-28T18:27:29Z</cp:lastPrinted>
  <dcterms:created xsi:type="dcterms:W3CDTF">2011-06-21T18:30:55Z</dcterms:created>
  <dcterms:modified xsi:type="dcterms:W3CDTF">2024-02-15T19:10:38Z</dcterms:modified>
</cp:coreProperties>
</file>